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J30" i="1" l="1"/>
  <c r="J13" i="1"/>
  <c r="I86" i="1" l="1"/>
  <c r="I85" i="1"/>
  <c r="I84" i="1"/>
  <c r="I82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8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F83" i="1"/>
  <c r="F81" i="1"/>
  <c r="F77" i="1"/>
  <c r="F72" i="1"/>
  <c r="F66" i="1"/>
  <c r="F58" i="1"/>
  <c r="F55" i="1"/>
  <c r="F46" i="1"/>
  <c r="F42" i="1"/>
  <c r="F36" i="1"/>
  <c r="F25" i="1"/>
  <c r="F20" i="1"/>
  <c r="F17" i="1"/>
  <c r="F6" i="1"/>
  <c r="I20" i="1" l="1"/>
  <c r="F5" i="1"/>
  <c r="J86" i="1"/>
  <c r="J84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1" i="1"/>
  <c r="J38" i="1"/>
  <c r="J37" i="1"/>
  <c r="J35" i="1"/>
  <c r="J34" i="1"/>
  <c r="J33" i="1"/>
  <c r="J32" i="1"/>
  <c r="J31" i="1"/>
  <c r="J29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2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8" i="1"/>
  <c r="H26" i="1"/>
  <c r="H24" i="1"/>
  <c r="H23" i="1"/>
  <c r="H22" i="1"/>
  <c r="H21" i="1"/>
  <c r="H18" i="1"/>
  <c r="H16" i="1"/>
  <c r="H14" i="1"/>
  <c r="H13" i="1"/>
  <c r="H12" i="1"/>
  <c r="H11" i="1"/>
  <c r="H10" i="1"/>
  <c r="H9" i="1"/>
  <c r="H8" i="1"/>
  <c r="H7" i="1"/>
  <c r="G83" i="1" l="1"/>
  <c r="I83" i="1" s="1"/>
  <c r="E83" i="1"/>
  <c r="G81" i="1"/>
  <c r="I81" i="1" s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E20" i="1"/>
  <c r="G17" i="1"/>
  <c r="I17" i="1" s="1"/>
  <c r="E17" i="1"/>
  <c r="G6" i="1"/>
  <c r="I6" i="1" s="1"/>
  <c r="E6" i="1"/>
  <c r="D83" i="1"/>
  <c r="D81" i="1"/>
  <c r="D77" i="1"/>
  <c r="D72" i="1"/>
  <c r="D66" i="1"/>
  <c r="D58" i="1"/>
  <c r="D55" i="1"/>
  <c r="D46" i="1"/>
  <c r="D42" i="1"/>
  <c r="D36" i="1"/>
  <c r="D25" i="1"/>
  <c r="D20" i="1"/>
  <c r="D17" i="1"/>
  <c r="D6" i="1"/>
  <c r="E5" i="1" l="1"/>
  <c r="H6" i="1"/>
  <c r="J6" i="1"/>
  <c r="J20" i="1"/>
  <c r="H20" i="1"/>
  <c r="H36" i="1"/>
  <c r="J36" i="1"/>
  <c r="J46" i="1"/>
  <c r="H46" i="1"/>
  <c r="J58" i="1"/>
  <c r="H58" i="1"/>
  <c r="J72" i="1"/>
  <c r="H72" i="1"/>
  <c r="H81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<sst xmlns="http://schemas.openxmlformats.org/spreadsheetml/2006/main" count="256" uniqueCount="110">
  <si>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</si>
  <si>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</si>
  <si>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</si>
  <si>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</si>
  <si>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</si>
  <si>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</si>
  <si>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</si>
  <si>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</si>
  <si>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</si>
  <si>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</si>
  <si>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</si>
  <si>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</si>
  <si>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</si>
  <si>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</si>
  <si>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</si>
  <si>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</si>
  <si>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</si>
  <si>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</si>
  <si>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</si>
  <si>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</si>
  <si>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</si>
  <si>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</si>
  <si>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</si>
  <si>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</si>
  <si>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</si>
  <si>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</si>
  <si>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</si>
  <si>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</si>
  <si>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</si>
  <si>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</si>
  <si>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</si>
  <si>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</si>
  <si>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</si>
  <si>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</si>
  <si>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</si>
  <si>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</si>
  <si>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</si>
  <si>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</si>
  <si>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</si>
  <si>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</si>
  <si>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</si>
  <si>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</si>
  <si>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</si>
  <si>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</si>
  <si>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</si>
  <si>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</si>
  <si>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</si>
  <si>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</si>
  <si>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</si>
  <si>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</si>
  <si>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</si>
  <si>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</si>
  <si>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</si>
  <si>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</si>
  <si>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</si>
  <si>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</si>
  <si>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</si>
  <si>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</si>
  <si>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</si>
  <si>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</si>
  <si>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</si>
  <si>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</si>
  <si>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</si>
  <si>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</si>
  <si>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</si>
  <si>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</si>
  <si>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</si>
  <si>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</si>
  <si>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</si>
  <si>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</si>
  <si>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</si>
  <si>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</si>
  <si>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</si>
  <si>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</si>
  <si>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</si>
  <si>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</si>
  <si>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</si>
  <si>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</si>
  <si>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</si>
  <si>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</si>
  <si>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</si>
  <si>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</si>
  <si>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</si>
  <si>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</si>
  <si>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</si>
  <si>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</si>
  <si>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</si>
  <si>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</si>
  <si>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</si>
  <si>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</si>
  <si>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</si>
  <si>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</si>
  <si>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</si>
  <si>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(тыс. рублей)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</si>
  <si>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</si>
  <si>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</si>
  <si>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</si>
  <si>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</si>
  <si>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</si>
  <si>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</si>
  <si>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</si>
  <si>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</si>
  <si>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</si>
  <si>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Исполнено за I квартал 2019 года</t>
  </si>
  <si>
    <t>Сведения об исполнении расходов областного бюджета по разделам и подразделам классификации расходов бюджетов за I квартал 2020 года в сравнении с запланированными значениями на 2020 год и соответствующим периодом 2019 года</t>
  </si>
  <si>
    <t>2020 год</t>
  </si>
  <si>
    <t>Исполнено за I квартал 2020 года</t>
  </si>
  <si>
    <t>Темп роста к соответствующему периоду 2019 года, %</t>
  </si>
  <si>
    <t>Бюджетные ассигнования в соответствии с Законом Калужской области
 от 05.12.2019
 № 535-ОЗ</t>
  </si>
  <si>
    <t>% исполнения к плану в соответствии с Законом Калужской области от 05.12.2019 № 535-ОЗ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</si>
</sst>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5" fontId="9" fillId="0" borderId="1">
      <alignment wrapText="1"/>
    </xf>
    <xf numFmtId="165" fontId="15" fillId="0" borderId="2" applyBorder="0">
      <alignment wrapText="1"/>
    </xf>
    <xf numFmtId="165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16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6" borderId="0"/>
    <xf numFmtId="0" fontId="28" fillId="6" borderId="0"/>
    <xf numFmtId="0" fontId="28" fillId="0" borderId="0"/>
    <xf numFmtId="0" fontId="29" fillId="5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3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5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5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5" fontId="12" fillId="0" borderId="3" xfId="28" applyNumberFormat="1" applyFont="1" applyFill="1" applyBorder="1" applyAlignment="1">
      <alignment vertical="top" wrapText="1"/>
    </xf>
    <xf numFmtId="165" fontId="2" fillId="0" borderId="3" xfId="28" quotePrefix="1" applyNumberFormat="1" applyFont="1" applyFill="1" applyBorder="1" applyAlignment="1">
      <alignment vertical="top" wrapText="1"/>
    </xf>
    <xf numFmtId="165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5" fontId="13" fillId="0" borderId="3" xfId="29" applyNumberFormat="1" applyFont="1" applyFill="1" applyBorder="1" applyAlignment="1">
      <alignment vertical="top" wrapText="1"/>
    </xf>
    <xf numFmtId="165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5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6" fontId="8" fillId="0" borderId="7" xfId="35" applyNumberFormat="1" applyFont="1" applyFill="1" applyBorder="1" applyAlignment="1" applyProtection="1">
      <alignment horizontal="right" vertical="center" wrapText="1"/>
    </xf>
    <xf numFmtId="166" fontId="8" fillId="0" borderId="7" xfId="31" applyNumberFormat="1" applyFont="1" applyFill="1" applyBorder="1" applyAlignment="1">
      <alignment vertical="top"/>
    </xf>
    <xf numFmtId="166" fontId="10" fillId="0" borderId="3" xfId="28" applyNumberFormat="1" applyFont="1" applyFill="1" applyBorder="1" applyAlignment="1">
      <alignment vertical="top" wrapText="1"/>
    </xf>
    <xf numFmtId="166" fontId="10" fillId="0" borderId="3" xfId="31" applyNumberFormat="1" applyFont="1" applyFill="1" applyBorder="1" applyAlignment="1">
      <alignment vertical="top"/>
    </xf>
    <xf numFmtId="166" fontId="12" fillId="0" borderId="3" xfId="28" applyNumberFormat="1" applyFont="1" applyFill="1" applyBorder="1" applyAlignment="1">
      <alignment vertical="top" wrapText="1"/>
    </xf>
    <xf numFmtId="166" fontId="13" fillId="0" borderId="3" xfId="35" applyNumberFormat="1" applyFont="1" applyFill="1" applyBorder="1" applyAlignment="1">
      <alignment horizontal="right" vertical="top" wrapText="1"/>
    </xf>
    <xf numFmtId="166" fontId="12" fillId="0" borderId="3" xfId="31" applyNumberFormat="1" applyFont="1" applyFill="1" applyBorder="1" applyAlignment="1">
      <alignment vertical="top"/>
    </xf>
    <xf numFmtId="166" fontId="12" fillId="0" borderId="3" xfId="29" applyNumberFormat="1" applyFont="1" applyFill="1" applyBorder="1" applyAlignment="1">
      <alignment vertical="top" wrapText="1"/>
    </xf>
    <xf numFmtId="166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110" zoomScaleNormal="110" workbookViewId="0">
      <selection activeCell="N8" sqref="N8"/>
    </sheetView>
  </sheetViews>
  <sheetFormatPr defaultRowHeight="12.75" x14ac:dyDescent="0.2"/>
  <cols>
    <col min="1" max="1" width="5.6640625" customWidth="1"/>
    <col min="2" max="2" width="6.5" customWidth="1"/>
    <col min="3" max="3" width="65" customWidth="1"/>
    <col min="4" max="4" width="18.1640625" customWidth="1"/>
    <col min="5" max="5" width="19.1640625" customWidth="1"/>
    <col min="6" max="6" width="19.6640625" style="31" customWidth="1"/>
    <col min="7" max="7" width="18.33203125" customWidth="1"/>
    <col min="8" max="8" width="16.33203125" customWidth="1"/>
    <col min="9" max="9" width="13.5" style="31" customWidth="1"/>
    <col min="10" max="10" width="16.6640625" customWidth="1"/>
  </cols>
  <sheetData>
    <row r="1" spans="1:10" ht="51" customHeight="1" x14ac:dyDescent="0.25">
      <c r="A1" s="43" t="s">
        <v>104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93</v>
      </c>
    </row>
    <row r="3" spans="1:10" ht="21" customHeight="1" x14ac:dyDescent="0.2">
      <c r="A3" s="45" t="s">
        <v>0</v>
      </c>
      <c r="B3" s="45" t="s">
        <v>1</v>
      </c>
      <c r="C3" s="45" t="s">
        <v>89</v>
      </c>
      <c r="D3" s="49" t="s">
        <v>103</v>
      </c>
      <c r="E3" s="50" t="s">
        <v>105</v>
      </c>
      <c r="F3" s="51"/>
      <c r="G3" s="51"/>
      <c r="H3" s="51"/>
      <c r="I3" s="52"/>
      <c r="J3" s="47" t="s">
        <v>107</v>
      </c>
    </row>
    <row r="4" spans="1:10" ht="111" customHeight="1" x14ac:dyDescent="0.2">
      <c r="A4" s="46"/>
      <c r="B4" s="46"/>
      <c r="C4" s="46"/>
      <c r="D4" s="49"/>
      <c r="E4" s="28" t="s">
        <v>108</v>
      </c>
      <c r="F4" s="30" t="s">
        <v>94</v>
      </c>
      <c r="G4" s="28" t="s">
        <v>106</v>
      </c>
      <c r="H4" s="29" t="s">
        <v>109</v>
      </c>
      <c r="I4" s="30" t="s">
        <v>95</v>
      </c>
      <c r="J4" s="48"/>
    </row>
    <row r="5" spans="1:10" ht="18.75" x14ac:dyDescent="0.2">
      <c r="A5" s="25"/>
      <c r="B5" s="26"/>
      <c r="C5" s="27" t="s">
        <v>2</v>
      </c>
      <c r="D5" s="32">
        <f>SUM(D6,D17,D20,D25,D36,D42,D46,D55,D58,D66,D72,D77,D81,D83)</f>
        <v>10611863.699999999</v>
      </c>
      <c r="E5" s="32">
        <f>SUM(E6,E17,E20,E25,E36,E42,E46,E55,E58,E66,E72,E77,E81,E83)</f>
        <v>72299644.099999994</v>
      </c>
      <c r="F5" s="32">
        <f>SUM(F6,F17,F20,F25,F36,F42,F46,F55,F58,F66,F72,F77,F81,F83)</f>
        <v>75041838.399999991</v>
      </c>
      <c r="G5" s="32">
        <f>SUM(G6,G17,G20,G25,G36,G42,G46,G55,G58,G66,G72,G77,G81,G83)</f>
        <v>12266013.700000001</v>
      </c>
      <c r="H5" s="32">
        <f>G5/E5*100</f>
        <v>16.965524315769077</v>
      </c>
      <c r="I5" s="32">
        <f>G5/F5*100</f>
        <v>16.345566635265165</v>
      </c>
      <c r="J5" s="33">
        <f>G5/D5*100</f>
        <v>115.58774261301529</v>
      </c>
    </row>
    <row r="6" spans="1:10" ht="14.25" x14ac:dyDescent="0.2">
      <c r="A6" s="4" t="s">
        <v>3</v>
      </c>
      <c r="B6" s="5" t="s">
        <v>4</v>
      </c>
      <c r="C6" s="6" t="s">
        <v>5</v>
      </c>
      <c r="D6" s="34">
        <f>SUM(D7:D16)</f>
        <v>331094.5</v>
      </c>
      <c r="E6" s="34">
        <f>SUM(E7:E16)</f>
        <v>5242657.3</v>
      </c>
      <c r="F6" s="34">
        <f>SUM(F7:F16)</f>
        <v>2550782.1</v>
      </c>
      <c r="G6" s="34">
        <f>SUM(G7:G16)</f>
        <v>373191</v>
      </c>
      <c r="H6" s="35">
        <f>G6/E6*100</f>
        <v>7.1183558002160474</v>
      </c>
      <c r="I6" s="35">
        <f>G6/F6*100</f>
        <v>14.630453930188706</v>
      </c>
      <c r="J6" s="35">
        <f>G6/D6*100</f>
        <v>112.71434590426601</v>
      </c>
    </row>
    <row r="7" spans="1:10" ht="30" customHeight="1" x14ac:dyDescent="0.2">
      <c r="A7" s="7" t="s">
        <v>3</v>
      </c>
      <c r="B7" s="7" t="s">
        <v>6</v>
      </c>
      <c r="C7" s="8" t="s">
        <v>7</v>
      </c>
      <c r="D7" s="36">
        <v>1071.3</v>
      </c>
      <c r="E7" s="37">
        <v>5243.2</v>
      </c>
      <c r="F7" s="37">
        <v>5243.2</v>
      </c>
      <c r="G7" s="36">
        <v>2312.1</v>
      </c>
      <c r="H7" s="38">
        <f>G7/E7*100</f>
        <v>44.097116264876412</v>
      </c>
      <c r="I7" s="38">
        <f>G7/F7*100</f>
        <v>44.097116264876412</v>
      </c>
      <c r="J7" s="38">
        <f>G7/D7*100</f>
        <v>215.82189862783534</v>
      </c>
    </row>
    <row r="8" spans="1:10" ht="48.75" customHeight="1" x14ac:dyDescent="0.2">
      <c r="A8" s="9" t="s">
        <v>3</v>
      </c>
      <c r="B8" s="7" t="s">
        <v>8</v>
      </c>
      <c r="C8" s="8" t="s">
        <v>9</v>
      </c>
      <c r="D8" s="36">
        <v>27078.2</v>
      </c>
      <c r="E8" s="37">
        <v>128216.7</v>
      </c>
      <c r="F8" s="37">
        <v>130986.5</v>
      </c>
      <c r="G8" s="36">
        <v>27842.3</v>
      </c>
      <c r="H8" s="38">
        <f t="shared" ref="H8:H76" si="0">G8/E8*100</f>
        <v>21.715034001031068</v>
      </c>
      <c r="I8" s="38">
        <f t="shared" ref="I8:I76" si="1">G8/F8*100</f>
        <v>21.255854610971358</v>
      </c>
      <c r="J8" s="38">
        <f t="shared" ref="J8:J76" si="2">G8/D8*100</f>
        <v>102.8218271524695</v>
      </c>
    </row>
    <row r="9" spans="1:10" ht="47.25" customHeight="1" x14ac:dyDescent="0.2">
      <c r="A9" s="9" t="s">
        <v>3</v>
      </c>
      <c r="B9" s="7" t="s">
        <v>10</v>
      </c>
      <c r="C9" s="8" t="s">
        <v>11</v>
      </c>
      <c r="D9" s="36">
        <v>45817.1</v>
      </c>
      <c r="E9" s="37">
        <v>189606.8</v>
      </c>
      <c r="F9" s="37">
        <v>193615.7</v>
      </c>
      <c r="G9" s="36">
        <v>51853.7</v>
      </c>
      <c r="H9" s="38">
        <f t="shared" si="0"/>
        <v>27.348017054240671</v>
      </c>
      <c r="I9" s="38">
        <f t="shared" si="1"/>
        <v>26.781764082148296</v>
      </c>
      <c r="J9" s="38">
        <f t="shared" si="2"/>
        <v>113.17543013416389</v>
      </c>
    </row>
    <row r="10" spans="1:10" ht="15" x14ac:dyDescent="0.2">
      <c r="A10" s="7" t="s">
        <v>3</v>
      </c>
      <c r="B10" s="7" t="s">
        <v>12</v>
      </c>
      <c r="C10" s="10" t="s">
        <v>13</v>
      </c>
      <c r="D10" s="36">
        <v>40375.4</v>
      </c>
      <c r="E10" s="37">
        <v>191914.7</v>
      </c>
      <c r="F10" s="37">
        <v>191840.9</v>
      </c>
      <c r="G10" s="36">
        <v>45797.4</v>
      </c>
      <c r="H10" s="38">
        <f t="shared" si="0"/>
        <v>23.863414318965663</v>
      </c>
      <c r="I10" s="38">
        <f t="shared" si="1"/>
        <v>23.872594425901884</v>
      </c>
      <c r="J10" s="38">
        <f t="shared" si="2"/>
        <v>113.42896912476408</v>
      </c>
    </row>
    <row r="11" spans="1:10" ht="46.5" customHeight="1" x14ac:dyDescent="0.2">
      <c r="A11" s="7" t="s">
        <v>3</v>
      </c>
      <c r="B11" s="7" t="s">
        <v>14</v>
      </c>
      <c r="C11" s="8" t="s">
        <v>15</v>
      </c>
      <c r="D11" s="36">
        <v>47725.8</v>
      </c>
      <c r="E11" s="37">
        <v>257697.3</v>
      </c>
      <c r="F11" s="37">
        <v>236728.1</v>
      </c>
      <c r="G11" s="36">
        <v>46793.599999999999</v>
      </c>
      <c r="H11" s="38">
        <f t="shared" si="0"/>
        <v>18.158358663439625</v>
      </c>
      <c r="I11" s="38">
        <f t="shared" si="1"/>
        <v>19.766812642859044</v>
      </c>
      <c r="J11" s="38">
        <f t="shared" si="2"/>
        <v>98.046758776175551</v>
      </c>
    </row>
    <row r="12" spans="1:10" ht="18" customHeight="1" x14ac:dyDescent="0.2">
      <c r="A12" s="7" t="s">
        <v>3</v>
      </c>
      <c r="B12" s="7" t="s">
        <v>16</v>
      </c>
      <c r="C12" s="10" t="s">
        <v>17</v>
      </c>
      <c r="D12" s="36">
        <v>17618.900000000001</v>
      </c>
      <c r="E12" s="37">
        <v>192374.9</v>
      </c>
      <c r="F12" s="37">
        <v>220016.7</v>
      </c>
      <c r="G12" s="36">
        <v>18580.3</v>
      </c>
      <c r="H12" s="38">
        <f t="shared" si="0"/>
        <v>9.6583805891517027</v>
      </c>
      <c r="I12" s="38">
        <f t="shared" si="1"/>
        <v>8.4449498606242148</v>
      </c>
      <c r="J12" s="38">
        <f t="shared" si="2"/>
        <v>105.4566403123918</v>
      </c>
    </row>
    <row r="13" spans="1:10" ht="15" x14ac:dyDescent="0.2">
      <c r="A13" s="7" t="s">
        <v>3</v>
      </c>
      <c r="B13" s="7" t="s">
        <v>18</v>
      </c>
      <c r="C13" s="10" t="s">
        <v>19</v>
      </c>
      <c r="D13" s="36">
        <v>122</v>
      </c>
      <c r="E13" s="37">
        <v>5200</v>
      </c>
      <c r="F13" s="37">
        <v>5200</v>
      </c>
      <c r="G13" s="36">
        <v>0</v>
      </c>
      <c r="H13" s="38">
        <f t="shared" si="0"/>
        <v>0</v>
      </c>
      <c r="I13" s="38">
        <f t="shared" si="1"/>
        <v>0</v>
      </c>
      <c r="J13" s="38">
        <f t="shared" si="2"/>
        <v>0</v>
      </c>
    </row>
    <row r="14" spans="1:10" ht="15" x14ac:dyDescent="0.2">
      <c r="A14" s="7" t="s">
        <v>3</v>
      </c>
      <c r="B14" s="7" t="s">
        <v>75</v>
      </c>
      <c r="C14" s="10" t="s">
        <v>90</v>
      </c>
      <c r="D14" s="36">
        <v>0</v>
      </c>
      <c r="E14" s="37">
        <v>40000</v>
      </c>
      <c r="F14" s="37">
        <v>38869.300000000003</v>
      </c>
      <c r="G14" s="36">
        <v>0</v>
      </c>
      <c r="H14" s="38">
        <f t="shared" si="0"/>
        <v>0</v>
      </c>
      <c r="I14" s="38">
        <f t="shared" si="1"/>
        <v>0</v>
      </c>
      <c r="J14" s="38">
        <v>0</v>
      </c>
    </row>
    <row r="15" spans="1:10" ht="30" x14ac:dyDescent="0.2">
      <c r="A15" s="7" t="s">
        <v>3</v>
      </c>
      <c r="B15" s="7" t="s">
        <v>41</v>
      </c>
      <c r="C15" s="10" t="s">
        <v>96</v>
      </c>
      <c r="D15" s="36">
        <v>0</v>
      </c>
      <c r="E15" s="37">
        <v>0</v>
      </c>
      <c r="F15" s="37">
        <v>0</v>
      </c>
      <c r="G15" s="36">
        <v>0</v>
      </c>
      <c r="H15" s="38">
        <v>0</v>
      </c>
      <c r="I15" s="38">
        <v>0</v>
      </c>
      <c r="J15" s="38">
        <v>0</v>
      </c>
    </row>
    <row r="16" spans="1:10" ht="15" x14ac:dyDescent="0.2">
      <c r="A16" s="7" t="s">
        <v>3</v>
      </c>
      <c r="B16" s="11" t="s">
        <v>20</v>
      </c>
      <c r="C16" s="10" t="s">
        <v>21</v>
      </c>
      <c r="D16" s="36">
        <v>151285.79999999999</v>
      </c>
      <c r="E16" s="37">
        <v>4232403.7</v>
      </c>
      <c r="F16" s="37">
        <v>1528281.7</v>
      </c>
      <c r="G16" s="36">
        <v>180011.6</v>
      </c>
      <c r="H16" s="38">
        <f t="shared" si="0"/>
        <v>4.2531765105488404</v>
      </c>
      <c r="I16" s="38">
        <f t="shared" si="1"/>
        <v>11.778692370653919</v>
      </c>
      <c r="J16" s="38">
        <f t="shared" si="2"/>
        <v>118.9877701674579</v>
      </c>
    </row>
    <row r="17" spans="1:10" ht="14.25" x14ac:dyDescent="0.2">
      <c r="A17" s="5" t="s">
        <v>6</v>
      </c>
      <c r="B17" s="5" t="s">
        <v>4</v>
      </c>
      <c r="C17" s="6" t="s">
        <v>22</v>
      </c>
      <c r="D17" s="34">
        <f>SUM(D18:D18)</f>
        <v>7800.9</v>
      </c>
      <c r="E17" s="34">
        <f t="shared" ref="E17:G17" si="3">SUM(E18:E18)</f>
        <v>31683.200000000001</v>
      </c>
      <c r="F17" s="34">
        <f t="shared" si="3"/>
        <v>31683.200000000001</v>
      </c>
      <c r="G17" s="34">
        <f t="shared" si="3"/>
        <v>7195.6</v>
      </c>
      <c r="H17" s="35">
        <f t="shared" si="0"/>
        <v>22.711089788910211</v>
      </c>
      <c r="I17" s="35">
        <f t="shared" si="1"/>
        <v>22.711089788910211</v>
      </c>
      <c r="J17" s="35">
        <f t="shared" si="2"/>
        <v>92.240638900639681</v>
      </c>
    </row>
    <row r="18" spans="1:10" ht="16.5" customHeight="1" x14ac:dyDescent="0.2">
      <c r="A18" s="11" t="s">
        <v>6</v>
      </c>
      <c r="B18" s="11" t="s">
        <v>8</v>
      </c>
      <c r="C18" s="8" t="s">
        <v>23</v>
      </c>
      <c r="D18" s="36">
        <v>7800.9</v>
      </c>
      <c r="E18" s="37">
        <v>31683.200000000001</v>
      </c>
      <c r="F18" s="37">
        <v>31683.200000000001</v>
      </c>
      <c r="G18" s="36">
        <v>7195.6</v>
      </c>
      <c r="H18" s="38">
        <f t="shared" si="0"/>
        <v>22.711089788910211</v>
      </c>
      <c r="I18" s="38">
        <f t="shared" si="1"/>
        <v>22.711089788910211</v>
      </c>
      <c r="J18" s="38">
        <f t="shared" si="2"/>
        <v>92.240638900639681</v>
      </c>
    </row>
    <row r="19" spans="1:10" ht="16.5" customHeight="1" x14ac:dyDescent="0.2">
      <c r="A19" s="11" t="s">
        <v>6</v>
      </c>
      <c r="B19" s="11" t="s">
        <v>10</v>
      </c>
      <c r="C19" s="8" t="s">
        <v>97</v>
      </c>
      <c r="D19" s="36">
        <v>0</v>
      </c>
      <c r="E19" s="37">
        <v>0</v>
      </c>
      <c r="F19" s="37">
        <v>0</v>
      </c>
      <c r="G19" s="36">
        <v>0</v>
      </c>
      <c r="H19" s="38">
        <v>0</v>
      </c>
      <c r="I19" s="38">
        <v>0</v>
      </c>
      <c r="J19" s="38">
        <v>0</v>
      </c>
    </row>
    <row r="20" spans="1:10" ht="28.5" x14ac:dyDescent="0.2">
      <c r="A20" s="5" t="s">
        <v>8</v>
      </c>
      <c r="B20" s="5" t="s">
        <v>4</v>
      </c>
      <c r="C20" s="6" t="s">
        <v>24</v>
      </c>
      <c r="D20" s="34">
        <f>SUM(D21:D24)</f>
        <v>79268.3</v>
      </c>
      <c r="E20" s="34">
        <f t="shared" ref="E20:G20" si="4">SUM(E21:E24)</f>
        <v>461065.69999999995</v>
      </c>
      <c r="F20" s="34">
        <f t="shared" si="4"/>
        <v>463578.4</v>
      </c>
      <c r="G20" s="34">
        <f t="shared" si="4"/>
        <v>126357.6</v>
      </c>
      <c r="H20" s="35">
        <f t="shared" si="0"/>
        <v>27.405551963635556</v>
      </c>
      <c r="I20" s="35">
        <f t="shared" si="1"/>
        <v>27.257007660408682</v>
      </c>
      <c r="J20" s="35">
        <f t="shared" si="2"/>
        <v>159.40495759338853</v>
      </c>
    </row>
    <row r="21" spans="1:10" ht="15" x14ac:dyDescent="0.2">
      <c r="A21" s="12" t="s">
        <v>8</v>
      </c>
      <c r="B21" s="12" t="s">
        <v>10</v>
      </c>
      <c r="C21" s="13" t="s">
        <v>25</v>
      </c>
      <c r="D21" s="39">
        <v>18529.599999999999</v>
      </c>
      <c r="E21" s="37">
        <v>84824.7</v>
      </c>
      <c r="F21" s="37">
        <v>84824.7</v>
      </c>
      <c r="G21" s="39">
        <v>19203.7</v>
      </c>
      <c r="H21" s="38">
        <f t="shared" si="0"/>
        <v>22.639278417725027</v>
      </c>
      <c r="I21" s="38">
        <f t="shared" si="1"/>
        <v>22.639278417725027</v>
      </c>
      <c r="J21" s="38">
        <f t="shared" si="2"/>
        <v>103.63796304291513</v>
      </c>
    </row>
    <row r="22" spans="1:10" ht="31.5" customHeight="1" x14ac:dyDescent="0.2">
      <c r="A22" s="12" t="s">
        <v>8</v>
      </c>
      <c r="B22" s="12" t="s">
        <v>26</v>
      </c>
      <c r="C22" s="14" t="s">
        <v>27</v>
      </c>
      <c r="D22" s="39">
        <v>2500.1</v>
      </c>
      <c r="E22" s="37">
        <v>26001.599999999999</v>
      </c>
      <c r="F22" s="37">
        <v>30089.1</v>
      </c>
      <c r="G22" s="39">
        <v>2658.5</v>
      </c>
      <c r="H22" s="38">
        <f t="shared" si="0"/>
        <v>10.224370807950281</v>
      </c>
      <c r="I22" s="38">
        <f t="shared" si="1"/>
        <v>8.8354254530710463</v>
      </c>
      <c r="J22" s="38">
        <f t="shared" si="2"/>
        <v>106.3357465701372</v>
      </c>
    </row>
    <row r="23" spans="1:10" ht="15" x14ac:dyDescent="0.2">
      <c r="A23" s="12" t="s">
        <v>8</v>
      </c>
      <c r="B23" s="12" t="s">
        <v>18</v>
      </c>
      <c r="C23" s="14" t="s">
        <v>28</v>
      </c>
      <c r="D23" s="39">
        <v>47424.9</v>
      </c>
      <c r="E23" s="37">
        <v>211273.9</v>
      </c>
      <c r="F23" s="37">
        <v>210844</v>
      </c>
      <c r="G23" s="39">
        <v>89449.3</v>
      </c>
      <c r="H23" s="38">
        <f t="shared" si="0"/>
        <v>42.338073940983719</v>
      </c>
      <c r="I23" s="38">
        <f t="shared" si="1"/>
        <v>42.424399081785587</v>
      </c>
      <c r="J23" s="38">
        <f t="shared" si="2"/>
        <v>188.61252211391061</v>
      </c>
    </row>
    <row r="24" spans="1:10" ht="30.75" customHeight="1" x14ac:dyDescent="0.2">
      <c r="A24" s="15" t="s">
        <v>8</v>
      </c>
      <c r="B24" s="15" t="s">
        <v>29</v>
      </c>
      <c r="C24" s="14" t="s">
        <v>30</v>
      </c>
      <c r="D24" s="39">
        <v>10813.7</v>
      </c>
      <c r="E24" s="37">
        <v>138965.5</v>
      </c>
      <c r="F24" s="37">
        <v>137820.6</v>
      </c>
      <c r="G24" s="39">
        <v>15046.1</v>
      </c>
      <c r="H24" s="38">
        <f t="shared" si="0"/>
        <v>10.827219705610386</v>
      </c>
      <c r="I24" s="38">
        <f t="shared" si="1"/>
        <v>10.917163326817617</v>
      </c>
      <c r="J24" s="38">
        <f t="shared" si="2"/>
        <v>139.13924003809981</v>
      </c>
    </row>
    <row r="25" spans="1:10" ht="14.25" x14ac:dyDescent="0.2">
      <c r="A25" s="16" t="s">
        <v>10</v>
      </c>
      <c r="B25" s="16" t="s">
        <v>4</v>
      </c>
      <c r="C25" s="17" t="s">
        <v>31</v>
      </c>
      <c r="D25" s="40">
        <f>SUM(D26:D35)</f>
        <v>1692296.2999999998</v>
      </c>
      <c r="E25" s="40">
        <f t="shared" ref="E25:G25" si="5">SUM(E26:E35)</f>
        <v>15569957.5</v>
      </c>
      <c r="F25" s="40">
        <f t="shared" si="5"/>
        <v>18640162.099999998</v>
      </c>
      <c r="G25" s="40">
        <f t="shared" si="5"/>
        <v>2353429.9000000004</v>
      </c>
      <c r="H25" s="35">
        <f t="shared" si="0"/>
        <v>15.115197970193565</v>
      </c>
      <c r="I25" s="35">
        <f t="shared" si="1"/>
        <v>12.625587091863331</v>
      </c>
      <c r="J25" s="35">
        <f t="shared" si="2"/>
        <v>139.06724844815889</v>
      </c>
    </row>
    <row r="26" spans="1:10" ht="15" x14ac:dyDescent="0.2">
      <c r="A26" s="15" t="s">
        <v>10</v>
      </c>
      <c r="B26" s="15" t="s">
        <v>3</v>
      </c>
      <c r="C26" s="14" t="s">
        <v>32</v>
      </c>
      <c r="D26" s="39">
        <v>52151.9</v>
      </c>
      <c r="E26" s="37">
        <v>317879.7</v>
      </c>
      <c r="F26" s="37">
        <v>318171.7</v>
      </c>
      <c r="G26" s="39">
        <v>61745.599999999999</v>
      </c>
      <c r="H26" s="38">
        <f t="shared" si="0"/>
        <v>19.424203558767672</v>
      </c>
      <c r="I26" s="38">
        <f t="shared" si="1"/>
        <v>19.406377122792502</v>
      </c>
      <c r="J26" s="38">
        <f t="shared" si="2"/>
        <v>118.39568644670663</v>
      </c>
    </row>
    <row r="27" spans="1:10" ht="15" x14ac:dyDescent="0.2">
      <c r="A27" s="15" t="s">
        <v>10</v>
      </c>
      <c r="B27" s="15" t="s">
        <v>6</v>
      </c>
      <c r="C27" s="14" t="s">
        <v>98</v>
      </c>
      <c r="D27" s="39">
        <v>0</v>
      </c>
      <c r="E27" s="37">
        <v>0</v>
      </c>
      <c r="F27" s="37">
        <v>0</v>
      </c>
      <c r="G27" s="39">
        <v>0</v>
      </c>
      <c r="H27" s="38">
        <v>0</v>
      </c>
      <c r="I27" s="38">
        <v>0</v>
      </c>
      <c r="J27" s="38">
        <v>0</v>
      </c>
    </row>
    <row r="28" spans="1:10" ht="17.25" customHeight="1" x14ac:dyDescent="0.2">
      <c r="A28" s="12" t="s">
        <v>10</v>
      </c>
      <c r="B28" s="12" t="s">
        <v>10</v>
      </c>
      <c r="C28" s="13" t="s">
        <v>33</v>
      </c>
      <c r="D28" s="39">
        <v>0</v>
      </c>
      <c r="E28" s="37">
        <v>11500.7</v>
      </c>
      <c r="F28" s="37">
        <v>11500.7</v>
      </c>
      <c r="G28" s="39">
        <v>0</v>
      </c>
      <c r="H28" s="38">
        <f t="shared" si="0"/>
        <v>0</v>
      </c>
      <c r="I28" s="38">
        <f t="shared" si="1"/>
        <v>0</v>
      </c>
      <c r="J28" s="38">
        <v>0</v>
      </c>
    </row>
    <row r="29" spans="1:10" ht="15" x14ac:dyDescent="0.2">
      <c r="A29" s="12" t="s">
        <v>10</v>
      </c>
      <c r="B29" s="12" t="s">
        <v>12</v>
      </c>
      <c r="C29" s="13" t="s">
        <v>34</v>
      </c>
      <c r="D29" s="39">
        <v>195253.8</v>
      </c>
      <c r="E29" s="37">
        <v>2276654.6</v>
      </c>
      <c r="F29" s="37">
        <v>2275836.2999999998</v>
      </c>
      <c r="G29" s="39">
        <v>237709.6</v>
      </c>
      <c r="H29" s="38">
        <f t="shared" si="0"/>
        <v>10.441179790733297</v>
      </c>
      <c r="I29" s="38">
        <f t="shared" si="1"/>
        <v>10.44493402271508</v>
      </c>
      <c r="J29" s="38">
        <f t="shared" si="2"/>
        <v>121.74390460006413</v>
      </c>
    </row>
    <row r="30" spans="1:10" ht="15" x14ac:dyDescent="0.2">
      <c r="A30" s="12" t="s">
        <v>10</v>
      </c>
      <c r="B30" s="12" t="s">
        <v>14</v>
      </c>
      <c r="C30" s="13" t="s">
        <v>35</v>
      </c>
      <c r="D30" s="39">
        <v>7202</v>
      </c>
      <c r="E30" s="37">
        <v>138897.29999999999</v>
      </c>
      <c r="F30" s="37">
        <v>138897.29999999999</v>
      </c>
      <c r="G30" s="39">
        <v>0</v>
      </c>
      <c r="H30" s="38">
        <f t="shared" si="0"/>
        <v>0</v>
      </c>
      <c r="I30" s="38">
        <f t="shared" si="1"/>
        <v>0</v>
      </c>
      <c r="J30" s="38">
        <f t="shared" si="2"/>
        <v>0</v>
      </c>
    </row>
    <row r="31" spans="1:10" ht="15" x14ac:dyDescent="0.2">
      <c r="A31" s="12" t="s">
        <v>10</v>
      </c>
      <c r="B31" s="12" t="s">
        <v>16</v>
      </c>
      <c r="C31" s="14" t="s">
        <v>36</v>
      </c>
      <c r="D31" s="39">
        <v>61806.1</v>
      </c>
      <c r="E31" s="37">
        <v>434897.5</v>
      </c>
      <c r="F31" s="37">
        <v>490197.5</v>
      </c>
      <c r="G31" s="39">
        <v>65664.800000000003</v>
      </c>
      <c r="H31" s="38">
        <f t="shared" si="0"/>
        <v>15.098914111945918</v>
      </c>
      <c r="I31" s="38">
        <f t="shared" si="1"/>
        <v>13.395580352816976</v>
      </c>
      <c r="J31" s="38">
        <f t="shared" si="2"/>
        <v>106.24323489105446</v>
      </c>
    </row>
    <row r="32" spans="1:10" ht="15" x14ac:dyDescent="0.2">
      <c r="A32" s="12" t="s">
        <v>10</v>
      </c>
      <c r="B32" s="12" t="s">
        <v>37</v>
      </c>
      <c r="C32" s="13" t="s">
        <v>38</v>
      </c>
      <c r="D32" s="39">
        <v>215052.4</v>
      </c>
      <c r="E32" s="37">
        <v>1777648.1</v>
      </c>
      <c r="F32" s="37">
        <v>1777710.2</v>
      </c>
      <c r="G32" s="39">
        <v>361667.4</v>
      </c>
      <c r="H32" s="38">
        <f t="shared" si="0"/>
        <v>20.345275310675941</v>
      </c>
      <c r="I32" s="38">
        <f t="shared" si="1"/>
        <v>20.344564597761774</v>
      </c>
      <c r="J32" s="38">
        <f t="shared" si="2"/>
        <v>168.17640723842192</v>
      </c>
    </row>
    <row r="33" spans="1:10" ht="15" x14ac:dyDescent="0.2">
      <c r="A33" s="12" t="s">
        <v>10</v>
      </c>
      <c r="B33" s="15" t="s">
        <v>26</v>
      </c>
      <c r="C33" s="14" t="s">
        <v>39</v>
      </c>
      <c r="D33" s="39">
        <v>611302.5</v>
      </c>
      <c r="E33" s="37">
        <v>6635428.5999999996</v>
      </c>
      <c r="F33" s="37">
        <v>9258630.1999999993</v>
      </c>
      <c r="G33" s="39">
        <v>798153.3</v>
      </c>
      <c r="H33" s="38">
        <f t="shared" si="0"/>
        <v>12.028662323335077</v>
      </c>
      <c r="I33" s="38">
        <f t="shared" si="1"/>
        <v>8.620641312577753</v>
      </c>
      <c r="J33" s="38">
        <f t="shared" si="2"/>
        <v>130.5660127351025</v>
      </c>
    </row>
    <row r="34" spans="1:10" ht="15" x14ac:dyDescent="0.2">
      <c r="A34" s="12" t="s">
        <v>10</v>
      </c>
      <c r="B34" s="15" t="s">
        <v>18</v>
      </c>
      <c r="C34" s="13" t="s">
        <v>40</v>
      </c>
      <c r="D34" s="39">
        <v>52646.7</v>
      </c>
      <c r="E34" s="37">
        <v>382362.5</v>
      </c>
      <c r="F34" s="37">
        <v>416784.5</v>
      </c>
      <c r="G34" s="39">
        <v>58482.8</v>
      </c>
      <c r="H34" s="38">
        <f t="shared" si="0"/>
        <v>15.295119160482527</v>
      </c>
      <c r="I34" s="38">
        <f t="shared" si="1"/>
        <v>14.031903777611692</v>
      </c>
      <c r="J34" s="38">
        <f t="shared" si="2"/>
        <v>111.08540516309667</v>
      </c>
    </row>
    <row r="35" spans="1:10" ht="16.5" customHeight="1" x14ac:dyDescent="0.2">
      <c r="A35" s="12" t="s">
        <v>10</v>
      </c>
      <c r="B35" s="15" t="s">
        <v>41</v>
      </c>
      <c r="C35" s="13" t="s">
        <v>42</v>
      </c>
      <c r="D35" s="39">
        <v>496880.9</v>
      </c>
      <c r="E35" s="37">
        <v>3594688.5</v>
      </c>
      <c r="F35" s="37">
        <v>3952433.7</v>
      </c>
      <c r="G35" s="39">
        <v>770006.4</v>
      </c>
      <c r="H35" s="38">
        <f t="shared" si="0"/>
        <v>21.420671081791927</v>
      </c>
      <c r="I35" s="38">
        <f t="shared" si="1"/>
        <v>19.481829638280839</v>
      </c>
      <c r="J35" s="38">
        <f t="shared" si="2"/>
        <v>154.96800138624769</v>
      </c>
    </row>
    <row r="36" spans="1:10" ht="14.25" x14ac:dyDescent="0.2">
      <c r="A36" s="5" t="s">
        <v>12</v>
      </c>
      <c r="B36" s="5" t="s">
        <v>4</v>
      </c>
      <c r="C36" s="6" t="s">
        <v>43</v>
      </c>
      <c r="D36" s="34">
        <f>SUM(D38:D41)+D37</f>
        <v>83024.500000000015</v>
      </c>
      <c r="E36" s="34">
        <f t="shared" ref="E36:G36" si="6">SUM(E38:E41)+E37</f>
        <v>4316915.7</v>
      </c>
      <c r="F36" s="34">
        <f t="shared" si="6"/>
        <v>4505305</v>
      </c>
      <c r="G36" s="34">
        <f t="shared" si="6"/>
        <v>63917.4</v>
      </c>
      <c r="H36" s="35">
        <f t="shared" si="0"/>
        <v>1.4806265501084488</v>
      </c>
      <c r="I36" s="35">
        <f t="shared" si="1"/>
        <v>1.4187141603065718</v>
      </c>
      <c r="J36" s="35">
        <f t="shared" si="2"/>
        <v>76.986190823190739</v>
      </c>
    </row>
    <row r="37" spans="1:10" ht="15" x14ac:dyDescent="0.2">
      <c r="A37" s="12" t="s">
        <v>12</v>
      </c>
      <c r="B37" s="15" t="s">
        <v>3</v>
      </c>
      <c r="C37" s="8" t="s">
        <v>44</v>
      </c>
      <c r="D37" s="36">
        <v>16287.8</v>
      </c>
      <c r="E37" s="37">
        <v>790537.9</v>
      </c>
      <c r="F37" s="37">
        <v>1002479.3</v>
      </c>
      <c r="G37" s="36">
        <v>21434.400000000001</v>
      </c>
      <c r="H37" s="38">
        <f t="shared" si="0"/>
        <v>2.7113690564361304</v>
      </c>
      <c r="I37" s="38">
        <f t="shared" si="1"/>
        <v>2.1381389121949952</v>
      </c>
      <c r="J37" s="38">
        <f t="shared" si="2"/>
        <v>131.59788307813213</v>
      </c>
    </row>
    <row r="38" spans="1:10" ht="15" x14ac:dyDescent="0.2">
      <c r="A38" s="11" t="s">
        <v>12</v>
      </c>
      <c r="B38" s="11" t="s">
        <v>6</v>
      </c>
      <c r="C38" s="8" t="s">
        <v>45</v>
      </c>
      <c r="D38" s="36">
        <v>32678.9</v>
      </c>
      <c r="E38" s="37">
        <v>1995701.3</v>
      </c>
      <c r="F38" s="37">
        <v>1919972.6</v>
      </c>
      <c r="G38" s="36">
        <v>1236.0999999999999</v>
      </c>
      <c r="H38" s="38">
        <f t="shared" si="0"/>
        <v>6.1938126712649824E-2</v>
      </c>
      <c r="I38" s="38">
        <f t="shared" si="1"/>
        <v>6.4381127105668068E-2</v>
      </c>
      <c r="J38" s="38">
        <f t="shared" si="2"/>
        <v>3.7825630605681337</v>
      </c>
    </row>
    <row r="39" spans="1:10" ht="15" x14ac:dyDescent="0.2">
      <c r="A39" s="11" t="s">
        <v>12</v>
      </c>
      <c r="B39" s="11" t="s">
        <v>8</v>
      </c>
      <c r="C39" s="8" t="s">
        <v>46</v>
      </c>
      <c r="D39" s="36">
        <v>0</v>
      </c>
      <c r="E39" s="37">
        <v>1348833.3</v>
      </c>
      <c r="F39" s="37">
        <v>1406073.3</v>
      </c>
      <c r="G39" s="36">
        <v>150</v>
      </c>
      <c r="H39" s="38">
        <f t="shared" si="0"/>
        <v>1.1120721886092224E-2</v>
      </c>
      <c r="I39" s="38">
        <f t="shared" si="1"/>
        <v>1.0668007137323495E-2</v>
      </c>
      <c r="J39" s="38">
        <v>0</v>
      </c>
    </row>
    <row r="40" spans="1:10" ht="30" x14ac:dyDescent="0.2">
      <c r="A40" s="11" t="s">
        <v>12</v>
      </c>
      <c r="B40" s="11" t="s">
        <v>10</v>
      </c>
      <c r="C40" s="8" t="s">
        <v>99</v>
      </c>
      <c r="D40" s="36">
        <v>0</v>
      </c>
      <c r="E40" s="37">
        <v>0</v>
      </c>
      <c r="F40" s="37">
        <v>0</v>
      </c>
      <c r="G40" s="36">
        <v>0</v>
      </c>
      <c r="H40" s="38">
        <v>0</v>
      </c>
      <c r="I40" s="38">
        <v>0</v>
      </c>
      <c r="J40" s="38">
        <v>0</v>
      </c>
    </row>
    <row r="41" spans="1:10" ht="29.25" customHeight="1" x14ac:dyDescent="0.2">
      <c r="A41" s="12" t="s">
        <v>12</v>
      </c>
      <c r="B41" s="15" t="s">
        <v>12</v>
      </c>
      <c r="C41" s="10" t="s">
        <v>47</v>
      </c>
      <c r="D41" s="36">
        <v>34057.800000000003</v>
      </c>
      <c r="E41" s="37">
        <v>181843.20000000001</v>
      </c>
      <c r="F41" s="37">
        <v>176779.8</v>
      </c>
      <c r="G41" s="36">
        <v>41096.9</v>
      </c>
      <c r="H41" s="38">
        <f t="shared" si="0"/>
        <v>22.600185214514482</v>
      </c>
      <c r="I41" s="38">
        <f t="shared" si="1"/>
        <v>23.247509047979467</v>
      </c>
      <c r="J41" s="38">
        <f t="shared" si="2"/>
        <v>120.66809952492528</v>
      </c>
    </row>
    <row r="42" spans="1:10" ht="14.25" x14ac:dyDescent="0.2">
      <c r="A42" s="5" t="s">
        <v>14</v>
      </c>
      <c r="B42" s="5" t="s">
        <v>4</v>
      </c>
      <c r="C42" s="6" t="s">
        <v>48</v>
      </c>
      <c r="D42" s="40">
        <f>SUM(D43:D45)</f>
        <v>5214.6000000000004</v>
      </c>
      <c r="E42" s="40">
        <f t="shared" ref="E42:G42" si="7">SUM(E43:E45)</f>
        <v>135831.5</v>
      </c>
      <c r="F42" s="40">
        <f t="shared" si="7"/>
        <v>220918.39999999999</v>
      </c>
      <c r="G42" s="40">
        <f t="shared" si="7"/>
        <v>11737.7</v>
      </c>
      <c r="H42" s="35">
        <f t="shared" si="0"/>
        <v>8.6413681657053036</v>
      </c>
      <c r="I42" s="35">
        <f t="shared" si="1"/>
        <v>5.3131382447093589</v>
      </c>
      <c r="J42" s="35">
        <f t="shared" si="2"/>
        <v>225.09300809266293</v>
      </c>
    </row>
    <row r="43" spans="1:10" ht="15" x14ac:dyDescent="0.2">
      <c r="A43" s="11" t="s">
        <v>14</v>
      </c>
      <c r="B43" s="11" t="s">
        <v>3</v>
      </c>
      <c r="C43" s="8" t="s">
        <v>49</v>
      </c>
      <c r="D43" s="39">
        <v>0</v>
      </c>
      <c r="E43" s="37">
        <v>0</v>
      </c>
      <c r="F43" s="37">
        <v>0</v>
      </c>
      <c r="G43" s="39">
        <v>0</v>
      </c>
      <c r="H43" s="38">
        <v>0</v>
      </c>
      <c r="I43" s="38">
        <v>0</v>
      </c>
      <c r="J43" s="38">
        <v>0</v>
      </c>
    </row>
    <row r="44" spans="1:10" ht="30" x14ac:dyDescent="0.2">
      <c r="A44" s="12" t="s">
        <v>14</v>
      </c>
      <c r="B44" s="15" t="s">
        <v>8</v>
      </c>
      <c r="C44" s="14" t="s">
        <v>50</v>
      </c>
      <c r="D44" s="39">
        <v>3385</v>
      </c>
      <c r="E44" s="37">
        <v>118999</v>
      </c>
      <c r="F44" s="37">
        <v>204065.9</v>
      </c>
      <c r="G44" s="39">
        <v>8205.2000000000007</v>
      </c>
      <c r="H44" s="38">
        <f t="shared" si="0"/>
        <v>6.8951839931428003</v>
      </c>
      <c r="I44" s="38">
        <f t="shared" si="1"/>
        <v>4.0208579679407492</v>
      </c>
      <c r="J44" s="38">
        <f t="shared" si="2"/>
        <v>242.39881831610046</v>
      </c>
    </row>
    <row r="45" spans="1:10" ht="17.25" customHeight="1" x14ac:dyDescent="0.2">
      <c r="A45" s="12" t="s">
        <v>14</v>
      </c>
      <c r="B45" s="15" t="s">
        <v>12</v>
      </c>
      <c r="C45" s="13" t="s">
        <v>51</v>
      </c>
      <c r="D45" s="39">
        <v>1829.6</v>
      </c>
      <c r="E45" s="37">
        <v>16832.5</v>
      </c>
      <c r="F45" s="37">
        <v>16852.5</v>
      </c>
      <c r="G45" s="39">
        <v>3532.5</v>
      </c>
      <c r="H45" s="38">
        <f t="shared" si="0"/>
        <v>20.986187435021534</v>
      </c>
      <c r="I45" s="38">
        <f t="shared" si="1"/>
        <v>20.961281708945258</v>
      </c>
      <c r="J45" s="38">
        <f t="shared" si="2"/>
        <v>193.0749890686489</v>
      </c>
    </row>
    <row r="46" spans="1:10" ht="14.25" x14ac:dyDescent="0.2">
      <c r="A46" s="5" t="s">
        <v>16</v>
      </c>
      <c r="B46" s="5" t="s">
        <v>4</v>
      </c>
      <c r="C46" s="6" t="s">
        <v>52</v>
      </c>
      <c r="D46" s="34">
        <f>SUM(D47:D54)</f>
        <v>2534207.8000000003</v>
      </c>
      <c r="E46" s="34">
        <f t="shared" ref="E46:G46" si="8">SUM(E47:E54)</f>
        <v>17123703.5</v>
      </c>
      <c r="F46" s="34">
        <f t="shared" si="8"/>
        <v>17198323.799999997</v>
      </c>
      <c r="G46" s="34">
        <f t="shared" si="8"/>
        <v>3039450.2999999993</v>
      </c>
      <c r="H46" s="35">
        <f t="shared" si="0"/>
        <v>17.749958704902824</v>
      </c>
      <c r="I46" s="35">
        <f t="shared" si="1"/>
        <v>17.672944964555207</v>
      </c>
      <c r="J46" s="35">
        <f t="shared" si="2"/>
        <v>119.93690099130778</v>
      </c>
    </row>
    <row r="47" spans="1:10" ht="15" x14ac:dyDescent="0.2">
      <c r="A47" s="7" t="s">
        <v>16</v>
      </c>
      <c r="B47" s="18" t="s">
        <v>3</v>
      </c>
      <c r="C47" s="10" t="s">
        <v>53</v>
      </c>
      <c r="D47" s="36">
        <v>735399.5</v>
      </c>
      <c r="E47" s="37">
        <v>4407950.5999999996</v>
      </c>
      <c r="F47" s="37">
        <v>4406938.5999999996</v>
      </c>
      <c r="G47" s="36">
        <v>864408.2</v>
      </c>
      <c r="H47" s="38">
        <f t="shared" si="0"/>
        <v>19.610206157936524</v>
      </c>
      <c r="I47" s="38">
        <f t="shared" si="1"/>
        <v>19.614709403938598</v>
      </c>
      <c r="J47" s="38">
        <f t="shared" si="2"/>
        <v>117.54266898468111</v>
      </c>
    </row>
    <row r="48" spans="1:10" ht="15" x14ac:dyDescent="0.2">
      <c r="A48" s="7" t="s">
        <v>16</v>
      </c>
      <c r="B48" s="18" t="s">
        <v>6</v>
      </c>
      <c r="C48" s="10" t="s">
        <v>54</v>
      </c>
      <c r="D48" s="36">
        <v>1336841.8</v>
      </c>
      <c r="E48" s="37">
        <v>8875101.4000000004</v>
      </c>
      <c r="F48" s="37">
        <v>8836000.5999999996</v>
      </c>
      <c r="G48" s="36">
        <v>1612630.2</v>
      </c>
      <c r="H48" s="38">
        <f t="shared" si="0"/>
        <v>18.170273524987554</v>
      </c>
      <c r="I48" s="38">
        <f t="shared" si="1"/>
        <v>18.250680064462649</v>
      </c>
      <c r="J48" s="38">
        <f t="shared" si="2"/>
        <v>120.62984565563404</v>
      </c>
    </row>
    <row r="49" spans="1:10" ht="15" x14ac:dyDescent="0.2">
      <c r="A49" s="7" t="s">
        <v>16</v>
      </c>
      <c r="B49" s="18" t="s">
        <v>8</v>
      </c>
      <c r="C49" s="10" t="s">
        <v>55</v>
      </c>
      <c r="D49" s="36">
        <v>14841.8</v>
      </c>
      <c r="E49" s="37">
        <v>225052</v>
      </c>
      <c r="F49" s="37">
        <v>220635.2</v>
      </c>
      <c r="G49" s="36">
        <v>18806.8</v>
      </c>
      <c r="H49" s="38">
        <f t="shared" si="0"/>
        <v>8.3566464639283371</v>
      </c>
      <c r="I49" s="38">
        <f t="shared" si="1"/>
        <v>8.5239345308454855</v>
      </c>
      <c r="J49" s="38">
        <f t="shared" si="2"/>
        <v>126.71508846635852</v>
      </c>
    </row>
    <row r="50" spans="1:10" ht="15" x14ac:dyDescent="0.2">
      <c r="A50" s="7" t="s">
        <v>16</v>
      </c>
      <c r="B50" s="18" t="s">
        <v>10</v>
      </c>
      <c r="C50" s="10" t="s">
        <v>56</v>
      </c>
      <c r="D50" s="36">
        <v>305089.8</v>
      </c>
      <c r="E50" s="37">
        <v>1515432.2</v>
      </c>
      <c r="F50" s="37">
        <v>1562074.2</v>
      </c>
      <c r="G50" s="36">
        <v>368652.6</v>
      </c>
      <c r="H50" s="38">
        <f t="shared" si="0"/>
        <v>24.326565055170398</v>
      </c>
      <c r="I50" s="38">
        <f t="shared" si="1"/>
        <v>23.600197737085729</v>
      </c>
      <c r="J50" s="38">
        <f t="shared" si="2"/>
        <v>120.83412818127645</v>
      </c>
    </row>
    <row r="51" spans="1:10" ht="31.5" customHeight="1" x14ac:dyDescent="0.2">
      <c r="A51" s="7" t="s">
        <v>16</v>
      </c>
      <c r="B51" s="18" t="s">
        <v>12</v>
      </c>
      <c r="C51" s="8" t="s">
        <v>57</v>
      </c>
      <c r="D51" s="36">
        <v>40441.199999999997</v>
      </c>
      <c r="E51" s="37">
        <v>504107.2</v>
      </c>
      <c r="F51" s="37">
        <v>478391.4</v>
      </c>
      <c r="G51" s="36">
        <v>49063.3</v>
      </c>
      <c r="H51" s="38">
        <f t="shared" si="0"/>
        <v>9.7327116137202552</v>
      </c>
      <c r="I51" s="38">
        <f t="shared" si="1"/>
        <v>10.25589088767064</v>
      </c>
      <c r="J51" s="38">
        <f t="shared" si="2"/>
        <v>121.32008941376617</v>
      </c>
    </row>
    <row r="52" spans="1:10" ht="16.5" customHeight="1" x14ac:dyDescent="0.2">
      <c r="A52" s="7" t="s">
        <v>16</v>
      </c>
      <c r="B52" s="18" t="s">
        <v>14</v>
      </c>
      <c r="C52" s="8" t="s">
        <v>100</v>
      </c>
      <c r="D52" s="36">
        <v>0</v>
      </c>
      <c r="E52" s="37">
        <v>0</v>
      </c>
      <c r="F52" s="37">
        <v>0</v>
      </c>
      <c r="G52" s="36">
        <v>0</v>
      </c>
      <c r="H52" s="38">
        <v>0</v>
      </c>
      <c r="I52" s="38">
        <v>0</v>
      </c>
      <c r="J52" s="38">
        <v>0</v>
      </c>
    </row>
    <row r="53" spans="1:10" ht="18" customHeight="1" x14ac:dyDescent="0.2">
      <c r="A53" s="7" t="s">
        <v>16</v>
      </c>
      <c r="B53" s="7" t="s">
        <v>16</v>
      </c>
      <c r="C53" s="10" t="s">
        <v>91</v>
      </c>
      <c r="D53" s="36">
        <v>36155.699999999997</v>
      </c>
      <c r="E53" s="37">
        <v>306497</v>
      </c>
      <c r="F53" s="37">
        <v>364062.1</v>
      </c>
      <c r="G53" s="36">
        <v>45530.8</v>
      </c>
      <c r="H53" s="38">
        <f t="shared" si="0"/>
        <v>14.85521881127711</v>
      </c>
      <c r="I53" s="38">
        <f t="shared" si="1"/>
        <v>12.506327903948256</v>
      </c>
      <c r="J53" s="38">
        <f t="shared" si="2"/>
        <v>125.92979806780123</v>
      </c>
    </row>
    <row r="54" spans="1:10" ht="15" x14ac:dyDescent="0.2">
      <c r="A54" s="7" t="s">
        <v>16</v>
      </c>
      <c r="B54" s="7" t="s">
        <v>26</v>
      </c>
      <c r="C54" s="10" t="s">
        <v>58</v>
      </c>
      <c r="D54" s="36">
        <v>65438</v>
      </c>
      <c r="E54" s="37">
        <v>1289563.1000000001</v>
      </c>
      <c r="F54" s="37">
        <v>1330221.7</v>
      </c>
      <c r="G54" s="36">
        <v>80358.399999999994</v>
      </c>
      <c r="H54" s="38">
        <f t="shared" si="0"/>
        <v>6.231443812249279</v>
      </c>
      <c r="I54" s="38">
        <f t="shared" si="1"/>
        <v>6.0409779813395019</v>
      </c>
      <c r="J54" s="38">
        <f t="shared" si="2"/>
        <v>122.80081909593814</v>
      </c>
    </row>
    <row r="55" spans="1:10" ht="14.25" x14ac:dyDescent="0.2">
      <c r="A55" s="5" t="s">
        <v>37</v>
      </c>
      <c r="B55" s="5" t="s">
        <v>4</v>
      </c>
      <c r="C55" s="6" t="s">
        <v>59</v>
      </c>
      <c r="D55" s="34">
        <f>SUM(D56:D57)</f>
        <v>139439.79999999999</v>
      </c>
      <c r="E55" s="34">
        <f t="shared" ref="E55:G55" si="9">SUM(E56:E57)</f>
        <v>1030941.3</v>
      </c>
      <c r="F55" s="34">
        <f t="shared" si="9"/>
        <v>1064505.8</v>
      </c>
      <c r="G55" s="34">
        <f t="shared" si="9"/>
        <v>197171.80000000002</v>
      </c>
      <c r="H55" s="35">
        <f t="shared" si="0"/>
        <v>19.125414802957259</v>
      </c>
      <c r="I55" s="35">
        <f t="shared" si="1"/>
        <v>18.522379117145253</v>
      </c>
      <c r="J55" s="35">
        <f t="shared" si="2"/>
        <v>141.40281325704714</v>
      </c>
    </row>
    <row r="56" spans="1:10" ht="15" x14ac:dyDescent="0.2">
      <c r="A56" s="12" t="s">
        <v>37</v>
      </c>
      <c r="B56" s="18" t="s">
        <v>3</v>
      </c>
      <c r="C56" s="13" t="s">
        <v>60</v>
      </c>
      <c r="D56" s="39">
        <v>129611.3</v>
      </c>
      <c r="E56" s="37">
        <v>919367</v>
      </c>
      <c r="F56" s="37">
        <v>950066.3</v>
      </c>
      <c r="G56" s="39">
        <v>181538.7</v>
      </c>
      <c r="H56" s="38">
        <f t="shared" si="0"/>
        <v>19.746053534660263</v>
      </c>
      <c r="I56" s="38">
        <f t="shared" si="1"/>
        <v>19.108003304611479</v>
      </c>
      <c r="J56" s="38">
        <f t="shared" si="2"/>
        <v>140.06394504182893</v>
      </c>
    </row>
    <row r="57" spans="1:10" ht="17.25" customHeight="1" x14ac:dyDescent="0.2">
      <c r="A57" s="12" t="s">
        <v>37</v>
      </c>
      <c r="B57" s="7" t="s">
        <v>10</v>
      </c>
      <c r="C57" s="14" t="s">
        <v>61</v>
      </c>
      <c r="D57" s="39">
        <v>9828.5</v>
      </c>
      <c r="E57" s="37">
        <v>111574.3</v>
      </c>
      <c r="F57" s="37">
        <v>114439.5</v>
      </c>
      <c r="G57" s="39">
        <v>15633.1</v>
      </c>
      <c r="H57" s="38">
        <f t="shared" si="0"/>
        <v>14.011380757038136</v>
      </c>
      <c r="I57" s="38">
        <f t="shared" si="1"/>
        <v>13.660580481389731</v>
      </c>
      <c r="J57" s="38">
        <f t="shared" si="2"/>
        <v>159.05885943938546</v>
      </c>
    </row>
    <row r="58" spans="1:10" ht="14.25" x14ac:dyDescent="0.2">
      <c r="A58" s="5" t="s">
        <v>26</v>
      </c>
      <c r="B58" s="5" t="s">
        <v>4</v>
      </c>
      <c r="C58" s="6" t="s">
        <v>62</v>
      </c>
      <c r="D58" s="34">
        <f>SUM(D59:D65)</f>
        <v>1175832.7999999998</v>
      </c>
      <c r="E58" s="34">
        <f t="shared" ref="E58:G58" si="10">SUM(E59:E65)</f>
        <v>6357711.5</v>
      </c>
      <c r="F58" s="34">
        <f t="shared" si="10"/>
        <v>6717323.0999999996</v>
      </c>
      <c r="G58" s="34">
        <f t="shared" si="10"/>
        <v>1422046.5</v>
      </c>
      <c r="H58" s="35">
        <f t="shared" si="0"/>
        <v>22.367270046777051</v>
      </c>
      <c r="I58" s="35">
        <f t="shared" si="1"/>
        <v>21.169839217649066</v>
      </c>
      <c r="J58" s="35">
        <f t="shared" si="2"/>
        <v>120.93951623053891</v>
      </c>
    </row>
    <row r="59" spans="1:10" ht="15" x14ac:dyDescent="0.2">
      <c r="A59" s="12" t="s">
        <v>26</v>
      </c>
      <c r="B59" s="19" t="s">
        <v>3</v>
      </c>
      <c r="C59" s="14" t="s">
        <v>63</v>
      </c>
      <c r="D59" s="39">
        <v>359798.3</v>
      </c>
      <c r="E59" s="37">
        <v>1966523.5</v>
      </c>
      <c r="F59" s="37">
        <v>2171094.2999999998</v>
      </c>
      <c r="G59" s="39">
        <v>310789.90000000002</v>
      </c>
      <c r="H59" s="38">
        <f t="shared" si="0"/>
        <v>15.804026750760924</v>
      </c>
      <c r="I59" s="38">
        <f t="shared" si="1"/>
        <v>14.314896409612427</v>
      </c>
      <c r="J59" s="38">
        <f t="shared" si="2"/>
        <v>86.378923969346161</v>
      </c>
    </row>
    <row r="60" spans="1:10" ht="15" x14ac:dyDescent="0.2">
      <c r="A60" s="12" t="s">
        <v>26</v>
      </c>
      <c r="B60" s="15" t="s">
        <v>6</v>
      </c>
      <c r="C60" s="14" t="s">
        <v>64</v>
      </c>
      <c r="D60" s="39">
        <v>62985.1</v>
      </c>
      <c r="E60" s="37">
        <v>616869.9</v>
      </c>
      <c r="F60" s="37">
        <v>638476.69999999995</v>
      </c>
      <c r="G60" s="39">
        <v>66411.100000000006</v>
      </c>
      <c r="H60" s="38">
        <f t="shared" si="0"/>
        <v>10.765819502621218</v>
      </c>
      <c r="I60" s="38">
        <f t="shared" si="1"/>
        <v>10.401491550122348</v>
      </c>
      <c r="J60" s="38">
        <f t="shared" si="2"/>
        <v>105.43938169503582</v>
      </c>
    </row>
    <row r="61" spans="1:10" ht="15" x14ac:dyDescent="0.2">
      <c r="A61" s="12" t="s">
        <v>26</v>
      </c>
      <c r="B61" s="15" t="s">
        <v>10</v>
      </c>
      <c r="C61" s="14" t="s">
        <v>65</v>
      </c>
      <c r="D61" s="39">
        <v>15687.5</v>
      </c>
      <c r="E61" s="37">
        <v>69408.600000000006</v>
      </c>
      <c r="F61" s="37">
        <v>69408.600000000006</v>
      </c>
      <c r="G61" s="39">
        <v>13714.4</v>
      </c>
      <c r="H61" s="38">
        <f t="shared" si="0"/>
        <v>19.758934771771798</v>
      </c>
      <c r="I61" s="38">
        <f t="shared" si="1"/>
        <v>19.758934771771798</v>
      </c>
      <c r="J61" s="38">
        <f t="shared" si="2"/>
        <v>87.422470119521904</v>
      </c>
    </row>
    <row r="62" spans="1:10" ht="15" x14ac:dyDescent="0.2">
      <c r="A62" s="12" t="s">
        <v>26</v>
      </c>
      <c r="B62" s="15" t="s">
        <v>12</v>
      </c>
      <c r="C62" s="14" t="s">
        <v>66</v>
      </c>
      <c r="D62" s="39">
        <v>34258.800000000003</v>
      </c>
      <c r="E62" s="37">
        <v>171301.4</v>
      </c>
      <c r="F62" s="37">
        <v>243478.3</v>
      </c>
      <c r="G62" s="39">
        <v>49995</v>
      </c>
      <c r="H62" s="38">
        <f t="shared" si="0"/>
        <v>29.185400703088245</v>
      </c>
      <c r="I62" s="38">
        <f t="shared" si="1"/>
        <v>20.53365741423363</v>
      </c>
      <c r="J62" s="38">
        <f t="shared" si="2"/>
        <v>145.9333076465025</v>
      </c>
    </row>
    <row r="63" spans="1:10" ht="30.75" customHeight="1" x14ac:dyDescent="0.2">
      <c r="A63" s="12" t="s">
        <v>26</v>
      </c>
      <c r="B63" s="15" t="s">
        <v>14</v>
      </c>
      <c r="C63" s="14" t="s">
        <v>67</v>
      </c>
      <c r="D63" s="39">
        <v>22150</v>
      </c>
      <c r="E63" s="37">
        <v>105820</v>
      </c>
      <c r="F63" s="37">
        <v>105820</v>
      </c>
      <c r="G63" s="39">
        <v>29200</v>
      </c>
      <c r="H63" s="38">
        <f t="shared" si="0"/>
        <v>27.594027594027594</v>
      </c>
      <c r="I63" s="38">
        <f t="shared" si="1"/>
        <v>27.594027594027594</v>
      </c>
      <c r="J63" s="38">
        <f t="shared" si="2"/>
        <v>131.82844243792323</v>
      </c>
    </row>
    <row r="64" spans="1:10" ht="30.75" customHeight="1" x14ac:dyDescent="0.2">
      <c r="A64" s="12" t="s">
        <v>26</v>
      </c>
      <c r="B64" s="15" t="s">
        <v>37</v>
      </c>
      <c r="C64" s="14" t="s">
        <v>101</v>
      </c>
      <c r="D64" s="39">
        <v>0</v>
      </c>
      <c r="E64" s="37">
        <v>0</v>
      </c>
      <c r="F64" s="37">
        <v>0</v>
      </c>
      <c r="G64" s="39">
        <v>0</v>
      </c>
      <c r="H64" s="38">
        <v>0</v>
      </c>
      <c r="I64" s="38">
        <v>0</v>
      </c>
      <c r="J64" s="38">
        <v>0</v>
      </c>
    </row>
    <row r="65" spans="1:10" ht="17.25" customHeight="1" x14ac:dyDescent="0.2">
      <c r="A65" s="12" t="s">
        <v>26</v>
      </c>
      <c r="B65" s="15" t="s">
        <v>26</v>
      </c>
      <c r="C65" s="14" t="s">
        <v>68</v>
      </c>
      <c r="D65" s="39">
        <v>680953.1</v>
      </c>
      <c r="E65" s="37">
        <v>3427788.1</v>
      </c>
      <c r="F65" s="37">
        <v>3489045.2</v>
      </c>
      <c r="G65" s="39">
        <v>951936.1</v>
      </c>
      <c r="H65" s="38">
        <f t="shared" si="0"/>
        <v>27.771147813950343</v>
      </c>
      <c r="I65" s="38">
        <f t="shared" si="1"/>
        <v>27.283570301697434</v>
      </c>
      <c r="J65" s="38">
        <f t="shared" si="2"/>
        <v>139.79466427276711</v>
      </c>
    </row>
    <row r="66" spans="1:10" ht="14.25" x14ac:dyDescent="0.2">
      <c r="A66" s="5" t="s">
        <v>18</v>
      </c>
      <c r="B66" s="5" t="s">
        <v>4</v>
      </c>
      <c r="C66" s="6" t="s">
        <v>69</v>
      </c>
      <c r="D66" s="34">
        <f>SUM(D67:D71)</f>
        <v>3195960.6999999997</v>
      </c>
      <c r="E66" s="34">
        <f t="shared" ref="E66:G66" si="11">SUM(E67:E71)</f>
        <v>14709900.300000001</v>
      </c>
      <c r="F66" s="34">
        <f t="shared" si="11"/>
        <v>14845832.700000001</v>
      </c>
      <c r="G66" s="34">
        <f t="shared" si="11"/>
        <v>3680896.5</v>
      </c>
      <c r="H66" s="35">
        <f t="shared" si="0"/>
        <v>25.023259335075167</v>
      </c>
      <c r="I66" s="35">
        <f t="shared" si="1"/>
        <v>24.794139704942246</v>
      </c>
      <c r="J66" s="35">
        <f t="shared" si="2"/>
        <v>115.17339684433543</v>
      </c>
    </row>
    <row r="67" spans="1:10" ht="15" x14ac:dyDescent="0.2">
      <c r="A67" s="11" t="s">
        <v>18</v>
      </c>
      <c r="B67" s="11" t="s">
        <v>3</v>
      </c>
      <c r="C67" s="8" t="s">
        <v>70</v>
      </c>
      <c r="D67" s="36">
        <v>93646.8</v>
      </c>
      <c r="E67" s="37">
        <v>388527.3</v>
      </c>
      <c r="F67" s="37">
        <v>388527.4</v>
      </c>
      <c r="G67" s="36">
        <v>100276.5</v>
      </c>
      <c r="H67" s="38">
        <f t="shared" si="0"/>
        <v>25.809383278858398</v>
      </c>
      <c r="I67" s="38">
        <f t="shared" si="1"/>
        <v>25.809376635985004</v>
      </c>
      <c r="J67" s="38">
        <f t="shared" si="2"/>
        <v>107.07947308397084</v>
      </c>
    </row>
    <row r="68" spans="1:10" ht="15" x14ac:dyDescent="0.2">
      <c r="A68" s="12" t="s">
        <v>18</v>
      </c>
      <c r="B68" s="12" t="s">
        <v>6</v>
      </c>
      <c r="C68" s="13" t="s">
        <v>71</v>
      </c>
      <c r="D68" s="39">
        <v>311821.2</v>
      </c>
      <c r="E68" s="37">
        <v>1800063.1</v>
      </c>
      <c r="F68" s="37">
        <v>1805986.1</v>
      </c>
      <c r="G68" s="39">
        <v>435941.3</v>
      </c>
      <c r="H68" s="38">
        <f t="shared" si="0"/>
        <v>24.218112131735825</v>
      </c>
      <c r="I68" s="38">
        <f t="shared" si="1"/>
        <v>24.13868523129829</v>
      </c>
      <c r="J68" s="38">
        <f t="shared" si="2"/>
        <v>139.80489459985401</v>
      </c>
    </row>
    <row r="69" spans="1:10" ht="15" x14ac:dyDescent="0.2">
      <c r="A69" s="12" t="s">
        <v>18</v>
      </c>
      <c r="B69" s="12" t="s">
        <v>8</v>
      </c>
      <c r="C69" s="13" t="s">
        <v>72</v>
      </c>
      <c r="D69" s="39">
        <v>2264390.6</v>
      </c>
      <c r="E69" s="37">
        <v>8774149.5</v>
      </c>
      <c r="F69" s="37">
        <v>8664013.3000000007</v>
      </c>
      <c r="G69" s="39">
        <v>2331105</v>
      </c>
      <c r="H69" s="38">
        <f t="shared" si="0"/>
        <v>26.567874185412499</v>
      </c>
      <c r="I69" s="38">
        <f t="shared" si="1"/>
        <v>26.905602741860978</v>
      </c>
      <c r="J69" s="38">
        <f t="shared" si="2"/>
        <v>102.94624081198711</v>
      </c>
    </row>
    <row r="70" spans="1:10" ht="15" x14ac:dyDescent="0.2">
      <c r="A70" s="12" t="s">
        <v>18</v>
      </c>
      <c r="B70" s="12" t="s">
        <v>10</v>
      </c>
      <c r="C70" s="14" t="s">
        <v>73</v>
      </c>
      <c r="D70" s="39">
        <v>408758.3</v>
      </c>
      <c r="E70" s="37">
        <v>3149806.2</v>
      </c>
      <c r="F70" s="37">
        <v>3359982</v>
      </c>
      <c r="G70" s="39">
        <v>677899.1</v>
      </c>
      <c r="H70" s="38">
        <f t="shared" si="0"/>
        <v>21.521930460356575</v>
      </c>
      <c r="I70" s="38">
        <f t="shared" si="1"/>
        <v>20.175676536362396</v>
      </c>
      <c r="J70" s="38">
        <f t="shared" si="2"/>
        <v>165.84350703092755</v>
      </c>
    </row>
    <row r="71" spans="1:10" ht="16.5" customHeight="1" x14ac:dyDescent="0.2">
      <c r="A71" s="12" t="s">
        <v>18</v>
      </c>
      <c r="B71" s="19" t="s">
        <v>14</v>
      </c>
      <c r="C71" s="13" t="s">
        <v>74</v>
      </c>
      <c r="D71" s="39">
        <v>117343.8</v>
      </c>
      <c r="E71" s="37">
        <v>597354.19999999995</v>
      </c>
      <c r="F71" s="37">
        <v>627323.9</v>
      </c>
      <c r="G71" s="39">
        <v>135674.6</v>
      </c>
      <c r="H71" s="38">
        <f t="shared" si="0"/>
        <v>22.712588276771136</v>
      </c>
      <c r="I71" s="38">
        <f t="shared" si="1"/>
        <v>21.627519691183455</v>
      </c>
      <c r="J71" s="38">
        <f t="shared" si="2"/>
        <v>115.62144740497583</v>
      </c>
    </row>
    <row r="72" spans="1:10" ht="14.25" x14ac:dyDescent="0.2">
      <c r="A72" s="16" t="s">
        <v>75</v>
      </c>
      <c r="B72" s="16" t="s">
        <v>4</v>
      </c>
      <c r="C72" s="17" t="s">
        <v>76</v>
      </c>
      <c r="D72" s="40">
        <f>SUM(D73:D76)</f>
        <v>156640.20000000001</v>
      </c>
      <c r="E72" s="40">
        <f t="shared" ref="E72:G72" si="12">SUM(E73:E76)</f>
        <v>3804554.5</v>
      </c>
      <c r="F72" s="40">
        <f t="shared" si="12"/>
        <v>3768138.4000000004</v>
      </c>
      <c r="G72" s="40">
        <f t="shared" si="12"/>
        <v>326994.40000000002</v>
      </c>
      <c r="H72" s="35">
        <f t="shared" si="0"/>
        <v>8.5948144519943153</v>
      </c>
      <c r="I72" s="35">
        <f t="shared" si="1"/>
        <v>8.6778765875478463</v>
      </c>
      <c r="J72" s="35">
        <f t="shared" si="2"/>
        <v>208.75509607367712</v>
      </c>
    </row>
    <row r="73" spans="1:10" ht="15" x14ac:dyDescent="0.2">
      <c r="A73" s="12" t="s">
        <v>75</v>
      </c>
      <c r="B73" s="12" t="s">
        <v>3</v>
      </c>
      <c r="C73" s="13" t="s">
        <v>77</v>
      </c>
      <c r="D73" s="39">
        <v>7336.4</v>
      </c>
      <c r="E73" s="37">
        <v>16899.8</v>
      </c>
      <c r="F73" s="37">
        <v>16523.5</v>
      </c>
      <c r="G73" s="39">
        <v>924.2</v>
      </c>
      <c r="H73" s="38">
        <f t="shared" si="0"/>
        <v>5.4687037716422688</v>
      </c>
      <c r="I73" s="38">
        <f t="shared" si="1"/>
        <v>5.5932459829939187</v>
      </c>
      <c r="J73" s="38">
        <f t="shared" si="2"/>
        <v>12.597459244316015</v>
      </c>
    </row>
    <row r="74" spans="1:10" ht="15" x14ac:dyDescent="0.2">
      <c r="A74" s="12" t="s">
        <v>75</v>
      </c>
      <c r="B74" s="12" t="s">
        <v>6</v>
      </c>
      <c r="C74" s="13" t="s">
        <v>78</v>
      </c>
      <c r="D74" s="39">
        <v>1682.3</v>
      </c>
      <c r="E74" s="37">
        <v>2850149.7</v>
      </c>
      <c r="F74" s="37">
        <v>2820234.6</v>
      </c>
      <c r="G74" s="39">
        <v>137252.20000000001</v>
      </c>
      <c r="H74" s="38">
        <f t="shared" si="0"/>
        <v>4.8156137202196785</v>
      </c>
      <c r="I74" s="38">
        <f t="shared" si="1"/>
        <v>4.866694423222806</v>
      </c>
      <c r="J74" s="38">
        <f t="shared" si="2"/>
        <v>8158.604291743447</v>
      </c>
    </row>
    <row r="75" spans="1:10" ht="15" x14ac:dyDescent="0.2">
      <c r="A75" s="12" t="s">
        <v>75</v>
      </c>
      <c r="B75" s="12" t="s">
        <v>8</v>
      </c>
      <c r="C75" s="13" t="s">
        <v>79</v>
      </c>
      <c r="D75" s="39">
        <v>136052.79999999999</v>
      </c>
      <c r="E75" s="37">
        <v>878826.9</v>
      </c>
      <c r="F75" s="37">
        <v>873112.3</v>
      </c>
      <c r="G75" s="39">
        <v>176457.7</v>
      </c>
      <c r="H75" s="38">
        <f t="shared" si="0"/>
        <v>20.078777743375859</v>
      </c>
      <c r="I75" s="38">
        <f t="shared" si="1"/>
        <v>20.210195183368736</v>
      </c>
      <c r="J75" s="38">
        <f t="shared" si="2"/>
        <v>129.69795549962956</v>
      </c>
    </row>
    <row r="76" spans="1:10" ht="16.5" customHeight="1" x14ac:dyDescent="0.2">
      <c r="A76" s="12" t="s">
        <v>75</v>
      </c>
      <c r="B76" s="12" t="s">
        <v>12</v>
      </c>
      <c r="C76" s="13" t="s">
        <v>80</v>
      </c>
      <c r="D76" s="39">
        <v>11568.7</v>
      </c>
      <c r="E76" s="37">
        <v>58678.1</v>
      </c>
      <c r="F76" s="37">
        <v>58268</v>
      </c>
      <c r="G76" s="39">
        <v>12360.3</v>
      </c>
      <c r="H76" s="38">
        <f t="shared" si="0"/>
        <v>21.064587980865092</v>
      </c>
      <c r="I76" s="38">
        <f t="shared" si="1"/>
        <v>21.212844099677351</v>
      </c>
      <c r="J76" s="38">
        <f t="shared" si="2"/>
        <v>106.842601156569</v>
      </c>
    </row>
    <row r="77" spans="1:10" ht="14.25" x14ac:dyDescent="0.2">
      <c r="A77" s="16" t="s">
        <v>41</v>
      </c>
      <c r="B77" s="16" t="s">
        <v>4</v>
      </c>
      <c r="C77" s="17" t="s">
        <v>81</v>
      </c>
      <c r="D77" s="40">
        <f>SUM(D78:D80)</f>
        <v>55259</v>
      </c>
      <c r="E77" s="40">
        <f t="shared" ref="E77:G77" si="13">SUM(E78:E80)</f>
        <v>405613.8</v>
      </c>
      <c r="F77" s="40">
        <f t="shared" si="13"/>
        <v>411310.3</v>
      </c>
      <c r="G77" s="40">
        <f t="shared" si="13"/>
        <v>98270.9</v>
      </c>
      <c r="H77" s="35">
        <f t="shared" ref="H77:H86" si="14">G77/E77*100</f>
        <v>24.227701325743848</v>
      </c>
      <c r="I77" s="35">
        <f t="shared" ref="I77:I86" si="15">G77/F77*100</f>
        <v>23.892156359809128</v>
      </c>
      <c r="J77" s="35">
        <f t="shared" ref="J77:J86" si="16">G77/D77*100</f>
        <v>177.83691344396385</v>
      </c>
    </row>
    <row r="78" spans="1:10" ht="15" x14ac:dyDescent="0.2">
      <c r="A78" s="12" t="s">
        <v>41</v>
      </c>
      <c r="B78" s="12" t="s">
        <v>3</v>
      </c>
      <c r="C78" s="13" t="s">
        <v>82</v>
      </c>
      <c r="D78" s="39">
        <v>41119.199999999997</v>
      </c>
      <c r="E78" s="37">
        <v>211585.7</v>
      </c>
      <c r="F78" s="37">
        <v>211588.2</v>
      </c>
      <c r="G78" s="39">
        <v>59401.4</v>
      </c>
      <c r="H78" s="38">
        <f t="shared" si="14"/>
        <v>28.074392551103404</v>
      </c>
      <c r="I78" s="38">
        <f t="shared" si="15"/>
        <v>28.074060840821936</v>
      </c>
      <c r="J78" s="38">
        <f t="shared" si="16"/>
        <v>144.46146812194792</v>
      </c>
    </row>
    <row r="79" spans="1:10" ht="15" x14ac:dyDescent="0.2">
      <c r="A79" s="12" t="s">
        <v>41</v>
      </c>
      <c r="B79" s="12" t="s">
        <v>6</v>
      </c>
      <c r="C79" s="13" t="s">
        <v>83</v>
      </c>
      <c r="D79" s="39">
        <v>13090.8</v>
      </c>
      <c r="E79" s="37">
        <v>180320.3</v>
      </c>
      <c r="F79" s="37">
        <v>186004.3</v>
      </c>
      <c r="G79" s="39">
        <v>38189.5</v>
      </c>
      <c r="H79" s="38">
        <f t="shared" si="14"/>
        <v>21.178702564270356</v>
      </c>
      <c r="I79" s="38">
        <f t="shared" si="15"/>
        <v>20.531514594017452</v>
      </c>
      <c r="J79" s="38">
        <f t="shared" si="16"/>
        <v>291.7277782870413</v>
      </c>
    </row>
    <row r="80" spans="1:10" ht="16.5" customHeight="1" x14ac:dyDescent="0.2">
      <c r="A80" s="12" t="s">
        <v>41</v>
      </c>
      <c r="B80" s="12" t="s">
        <v>10</v>
      </c>
      <c r="C80" s="13" t="s">
        <v>84</v>
      </c>
      <c r="D80" s="39">
        <v>1049</v>
      </c>
      <c r="E80" s="37">
        <v>13707.8</v>
      </c>
      <c r="F80" s="37">
        <v>13717.8</v>
      </c>
      <c r="G80" s="39">
        <v>680</v>
      </c>
      <c r="H80" s="38">
        <f t="shared" si="14"/>
        <v>4.9606793212623472</v>
      </c>
      <c r="I80" s="38">
        <f t="shared" si="15"/>
        <v>4.9570630859175671</v>
      </c>
      <c r="J80" s="38">
        <f t="shared" si="16"/>
        <v>64.823641563393707</v>
      </c>
    </row>
    <row r="81" spans="1:10" ht="31.5" x14ac:dyDescent="0.2">
      <c r="A81" s="20" t="s">
        <v>20</v>
      </c>
      <c r="B81" s="20" t="s">
        <v>4</v>
      </c>
      <c r="C81" s="21" t="s">
        <v>85</v>
      </c>
      <c r="D81" s="40">
        <f>D82</f>
        <v>0</v>
      </c>
      <c r="E81" s="40">
        <f t="shared" ref="E81:G81" si="17">E82</f>
        <v>26823.1</v>
      </c>
      <c r="F81" s="40">
        <f t="shared" si="17"/>
        <v>26823.1</v>
      </c>
      <c r="G81" s="40">
        <f t="shared" si="17"/>
        <v>0</v>
      </c>
      <c r="H81" s="35">
        <f t="shared" si="14"/>
        <v>0</v>
      </c>
      <c r="I81" s="35">
        <f t="shared" si="15"/>
        <v>0</v>
      </c>
      <c r="J81" s="35">
        <v>0</v>
      </c>
    </row>
    <row r="82" spans="1:10" ht="30" customHeight="1" x14ac:dyDescent="0.2">
      <c r="A82" s="12" t="s">
        <v>20</v>
      </c>
      <c r="B82" s="12" t="s">
        <v>3</v>
      </c>
      <c r="C82" s="13" t="s">
        <v>92</v>
      </c>
      <c r="D82" s="39">
        <v>0</v>
      </c>
      <c r="E82" s="37">
        <v>26823.1</v>
      </c>
      <c r="F82" s="37">
        <v>26823.1</v>
      </c>
      <c r="G82" s="39">
        <v>0</v>
      </c>
      <c r="H82" s="38">
        <f t="shared" si="14"/>
        <v>0</v>
      </c>
      <c r="I82" s="38">
        <f t="shared" si="15"/>
        <v>0</v>
      </c>
      <c r="J82" s="38">
        <v>0</v>
      </c>
    </row>
    <row r="83" spans="1:10" ht="46.5" customHeight="1" x14ac:dyDescent="0.2">
      <c r="A83" s="5" t="s">
        <v>29</v>
      </c>
      <c r="B83" s="5" t="s">
        <v>4</v>
      </c>
      <c r="C83" s="6" t="s">
        <v>102</v>
      </c>
      <c r="D83" s="40">
        <f>SUM(D84:D86)</f>
        <v>1155824.3</v>
      </c>
      <c r="E83" s="40">
        <f t="shared" ref="E83:G83" si="18">SUM(E84:E86)</f>
        <v>3082285.2</v>
      </c>
      <c r="F83" s="40">
        <f t="shared" si="18"/>
        <v>4597152</v>
      </c>
      <c r="G83" s="40">
        <f t="shared" si="18"/>
        <v>565354.1</v>
      </c>
      <c r="H83" s="35">
        <f t="shared" si="14"/>
        <v>18.342043753770739</v>
      </c>
      <c r="I83" s="35">
        <f t="shared" si="15"/>
        <v>12.297920538629134</v>
      </c>
      <c r="J83" s="35">
        <f t="shared" si="16"/>
        <v>48.913498357838641</v>
      </c>
    </row>
    <row r="84" spans="1:10" ht="45" x14ac:dyDescent="0.2">
      <c r="A84" s="7" t="s">
        <v>29</v>
      </c>
      <c r="B84" s="19" t="s">
        <v>3</v>
      </c>
      <c r="C84" s="8" t="s">
        <v>86</v>
      </c>
      <c r="D84" s="36">
        <v>200219.9</v>
      </c>
      <c r="E84" s="37">
        <v>596512.30000000005</v>
      </c>
      <c r="F84" s="37">
        <v>596512.30000000005</v>
      </c>
      <c r="G84" s="36">
        <v>198837.4</v>
      </c>
      <c r="H84" s="38">
        <f t="shared" si="14"/>
        <v>33.333327745295442</v>
      </c>
      <c r="I84" s="38">
        <f t="shared" si="15"/>
        <v>33.333327745295442</v>
      </c>
      <c r="J84" s="38">
        <f t="shared" si="16"/>
        <v>99.309509194640484</v>
      </c>
    </row>
    <row r="85" spans="1:10" ht="15" x14ac:dyDescent="0.25">
      <c r="A85" s="7" t="s">
        <v>29</v>
      </c>
      <c r="B85" s="41" t="s">
        <v>6</v>
      </c>
      <c r="C85" s="42" t="s">
        <v>87</v>
      </c>
      <c r="D85" s="36">
        <v>0</v>
      </c>
      <c r="E85" s="37">
        <v>301230</v>
      </c>
      <c r="F85" s="37">
        <v>301230</v>
      </c>
      <c r="G85" s="36">
        <v>0</v>
      </c>
      <c r="H85" s="38">
        <f t="shared" si="14"/>
        <v>0</v>
      </c>
      <c r="I85" s="38">
        <f t="shared" si="15"/>
        <v>0</v>
      </c>
      <c r="J85" s="38">
        <v>0</v>
      </c>
    </row>
    <row r="86" spans="1:10" ht="18" customHeight="1" x14ac:dyDescent="0.2">
      <c r="A86" s="22">
        <v>14</v>
      </c>
      <c r="B86" s="23" t="s">
        <v>8</v>
      </c>
      <c r="C86" s="24" t="s">
        <v>88</v>
      </c>
      <c r="D86" s="38">
        <v>955604.4</v>
      </c>
      <c r="E86" s="37">
        <v>2184542.9</v>
      </c>
      <c r="F86" s="37">
        <v>3699409.7</v>
      </c>
      <c r="G86" s="38">
        <v>366516.7</v>
      </c>
      <c r="H86" s="38">
        <f t="shared" si="14"/>
        <v>16.77772956530174</v>
      </c>
      <c r="I86" s="38">
        <f t="shared" si="15"/>
        <v>9.9074373946740746</v>
      </c>
      <c r="J86" s="38">
        <f t="shared" si="16"/>
        <v>38.35443830103754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2018-05-29T09:13:05Z</cp:lastPrinted>
  <dcterms:created xsi:type="dcterms:W3CDTF">2017-11-22T08:09:54Z</dcterms:created>
  <dcterms:modified xsi:type="dcterms:W3CDTF">2020-06-23T14:13:31Z</dcterms:modified>
</cp:coreProperties>
</file>